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Settings" sheetId="2" state="visible" r:id="rId4"/>
    <sheet name="Children" sheetId="3" state="visible" r:id="rId5"/>
    <sheet name="Room 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<sst xmlns="http://schemas.openxmlformats.org/spreadsheetml/2006/main" count="115" uniqueCount="88">
  <si>
    <t xml:space="preserve">NurseryIQ — Children Hours Template</t>
  </si>
  <si>
    <t xml:space="preserve">HOW TO USE THIS TEMPLATE</t>
  </si>
  <si>
    <t xml:space="preserve">Step 1 — Settings tab</t>
  </si>
  <si>
    <t xml:space="preserve">Set your FTE hours (e.g. 40 if full time = 40hrs/week, or 50 if your nursery runs 10hrs/day × 5 days).</t>
  </si>
  <si>
    <t xml:space="preserve">Also set your LA funding rates and term length. These feed all calculations automatically.</t>
  </si>
  <si>
    <t xml:space="preserve">Step 2 — Children tab</t>
  </si>
  <si>
    <t xml:space="preserve">Add one row per child. Fill in the blue columns only:</t>
  </si>
  <si>
    <t xml:space="preserve">  • Column A: Child reference (e.g. C001) — no names needed for data protection</t>
  </si>
  <si>
    <t xml:space="preserve">  • Column B: Room name — must match exactly (e.g. "Baby room", "Toddlers", "Pre-school")</t>
  </si>
  <si>
    <t xml:space="preserve">  • Column C: Age group — select from dropdown (Under 2s / 2-year-olds / 3 &amp; 4-year-olds)</t>
  </si>
  <si>
    <t xml:space="preserve">  • Column D: Days per week they attend (1–5)</t>
  </si>
  <si>
    <t xml:space="preserve">  • Column E: Hours per day</t>
  </si>
  <si>
    <t xml:space="preserve">  • Column G: Are they on funded hours? Y or N</t>
  </si>
  <si>
    <t xml:space="preserve">  • Column K: Fee per week in £ (put 0 for fully funded children)</t>
  </si>
  <si>
    <t xml:space="preserve">Columns F, H, I calculate automatically — do not edit them.</t>
  </si>
  <si>
    <t xml:space="preserve">Step 3 — Room Summary tab</t>
  </si>
  <si>
    <t xml:space="preserve">This updates automatically once you fill in the Children tab. It shows:</t>
  </si>
  <si>
    <t xml:space="preserve">  • Total children per room</t>
  </si>
  <si>
    <t xml:space="preserve">  • FTE children (hours ÷ your FTE setting)</t>
  </si>
  <si>
    <t xml:space="preserve">  • FTE occupancy %</t>
  </si>
  <si>
    <t xml:space="preserve">  • Funded vs fee-paying breakdown</t>
  </si>
  <si>
    <t xml:space="preserve">  • Average fee per child per week</t>
  </si>
  <si>
    <t xml:space="preserve">Step 4 — Upload to NurseryIQ</t>
  </si>
  <si>
    <t xml:space="preserve">Go to nurseryiq.co.uk, open any tool, and click "Upload your data" to import this file.</t>
  </si>
  <si>
    <t xml:space="preserve">All tools will pre-fill automatically with your room data.</t>
  </si>
  <si>
    <t xml:space="preserve">WHAT IS FTE?</t>
  </si>
  <si>
    <t xml:space="preserve">FTE = Full Time Equivalent. It tells you how many "full time" places you are actually filling.</t>
  </si>
  <si>
    <t xml:space="preserve">Example: If your FTE = 40hrs and a child attends 20hrs/week, they count as 0.5 FTE.</t>
  </si>
  <si>
    <t xml:space="preserve">A room with 20 children but only 12 FTE is very different financially to one with 20 FTE.</t>
  </si>
  <si>
    <t xml:space="preserve">You set what "full time" means for your nursery in the Settings tab.</t>
  </si>
  <si>
    <t xml:space="preserve">NurseryIQ — Nursery Settings</t>
  </si>
  <si>
    <t xml:space="preserve">Set your nursery-wide defaults here. These apply to all calculations.</t>
  </si>
  <si>
    <t xml:space="preserve">NURSERY SETTINGS — blue cells are yours to change</t>
  </si>
  <si>
    <t xml:space="preserve">What is your full-time equivalent (FTE) hours per week?</t>
  </si>
  <si>
    <t xml:space="preserve">This is what you consider "full time" — e.g. 40hrs, 50hrs, 30hrs. All FTE calculations use this number.</t>
  </si>
  <si>
    <t xml:space="preserve">How many weeks per term do you operate?</t>
  </si>
  <si>
    <t xml:space="preserve">Standard term = 13 weeks. Used to calculate term income.</t>
  </si>
  <si>
    <t xml:space="preserve">How many terms per year?</t>
  </si>
  <si>
    <t xml:space="preserve">Usually 3 (autumn, spring, summer).</t>
  </si>
  <si>
    <t xml:space="preserve">Default LA rate for 3 &amp; 4-year-olds (£/hr)</t>
  </si>
  <si>
    <t xml:space="preserve">Check your LA funding letter. National average 2025/26.</t>
  </si>
  <si>
    <t xml:space="preserve">Default LA rate for 2-year-olds (£/hr)</t>
  </si>
  <si>
    <t xml:space="preserve">Check your LA funding letter.</t>
  </si>
  <si>
    <t xml:space="preserve">Default LA rate for under 2s (£/hr)</t>
  </si>
  <si>
    <t xml:space="preserve">Funded hours per week per child (standard entitlement)</t>
  </si>
  <si>
    <t xml:space="preserve">15 for standard, 30 for working parent entitlement.</t>
  </si>
  <si>
    <t xml:space="preserve">Fill in one row per child. Blue cells = your data. Black cells = calculated automatically. Do not edit columns H, I, J.</t>
  </si>
  <si>
    <t xml:space="preserve">Child ref
(e.g. C001)</t>
  </si>
  <si>
    <t xml:space="preserve">Room name
(e.g. Baby room)</t>
  </si>
  <si>
    <t xml:space="preserve">Age group</t>
  </si>
  <si>
    <t xml:space="preserve">Days
per week</t>
  </si>
  <si>
    <t xml:space="preserve">Hours
per day</t>
  </si>
  <si>
    <t xml:space="preserve">Total hours
per week</t>
  </si>
  <si>
    <t xml:space="preserve">On funded
hours? (Y/N)</t>
  </si>
  <si>
    <t xml:space="preserve">FTE
(auto)</t>
  </si>
  <si>
    <t xml:space="preserve">Funded hrs
per week (auto)</t>
  </si>
  <si>
    <t xml:space="preserve">Fee per
week £ (auto)</t>
  </si>
  <si>
    <t xml:space="preserve">Fee per
week £
(your input)</t>
  </si>
  <si>
    <t xml:space="preserve">C001</t>
  </si>
  <si>
    <t xml:space="preserve">Baby room</t>
  </si>
  <si>
    <t xml:space="preserve">Under 2s</t>
  </si>
  <si>
    <t xml:space="preserve">Y</t>
  </si>
  <si>
    <t xml:space="preserve">C002</t>
  </si>
  <si>
    <t xml:space="preserve">N</t>
  </si>
  <si>
    <t xml:space="preserve">C003</t>
  </si>
  <si>
    <t xml:space="preserve">C004</t>
  </si>
  <si>
    <t xml:space="preserve">Toddlers</t>
  </si>
  <si>
    <t xml:space="preserve">2-year-olds</t>
  </si>
  <si>
    <t xml:space="preserve">C005</t>
  </si>
  <si>
    <t xml:space="preserve">C006</t>
  </si>
  <si>
    <t xml:space="preserve">C007</t>
  </si>
  <si>
    <t xml:space="preserve">Pre-school</t>
  </si>
  <si>
    <t xml:space="preserve">3 &amp; 4-year-olds</t>
  </si>
  <si>
    <t xml:space="preserve">C008</t>
  </si>
  <si>
    <t xml:space="preserve">C009</t>
  </si>
  <si>
    <t xml:space="preserve">C010</t>
  </si>
  <si>
    <t xml:space="preserve">NurseryIQ — Room Summary (auto-calculated from Children sheet)</t>
  </si>
  <si>
    <t xml:space="preserve">This sheet calculates automatically from the Children tab. Do not edit — it updates when you change Children data.</t>
  </si>
  <si>
    <t xml:space="preserve">Room name</t>
  </si>
  <si>
    <t xml:space="preserve">Total children</t>
  </si>
  <si>
    <t xml:space="preserve">FTE children</t>
  </si>
  <si>
    <t xml:space="preserve">FTE occupancy %</t>
  </si>
  <si>
    <t xml:space="preserve">Funded children</t>
  </si>
  <si>
    <t xml:space="preserve">% funded</t>
  </si>
  <si>
    <t xml:space="preserve">Total fee income/wk</t>
  </si>
  <si>
    <t xml:space="preserve">Avg fee/child/wk</t>
  </si>
  <si>
    <t xml:space="preserve">Wrap-around</t>
  </si>
  <si>
    <t xml:space="preserve">TOTAL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</si>
</sst>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General"/>
    <numFmt numFmtId="166" formatCode="0.00"/>
    <numFmt numFmtId="167" formatCode="\£#,##0"/>
    <numFmt numFmtId="168" formatCode="0.0"/>
    <numFmt numFmtId="169" formatCode="0.0%"/>
    <numFmt numFmtId="170" formatCode="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i val="true"/>
      <sz val="10"/>
      <color rgb="FF7A7F94"/>
      <name val="Arial"/>
      <family val="0"/>
      <charset val="1"/>
    </font>
    <font>
      <b val="true"/>
      <sz val="10"/>
      <color rgb="FFD4831A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0"/>
      <color rgb="FF3D6B4F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1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0F1117"/>
        <bgColor rgb="FF000000"/>
      </patternFill>
    </fill>
    <fill>
      <patternFill patternType="solid">
        <fgColor rgb="FF3D6B4F"/>
        <bgColor rgb="FF3D3D4A"/>
      </patternFill>
    </fill>
    <fill>
      <patternFill patternType="solid">
        <fgColor rgb="FFE8F0EB"/>
        <bgColor rgb="FFF0F0F0"/>
      </patternFill>
    </fill>
    <fill>
      <patternFill patternType="solid">
        <fgColor rgb="FFFDF0E0"/>
        <bgColor rgb="FFF0F0F0"/>
      </patternFill>
    </fill>
    <fill>
      <patternFill patternType="solid">
        <fgColor rgb="FFFFFEF5"/>
        <bgColor rgb="FFFFFFFF"/>
      </patternFill>
    </fill>
    <fill>
      <patternFill patternType="solid">
        <fgColor rgb="FF3D3D4A"/>
        <bgColor rgb="FF333300"/>
      </patternFill>
    </fill>
    <fill>
      <patternFill patternType="solid">
        <fgColor rgb="FFF5F5F5"/>
        <bgColor rgb="FFF0F0F0"/>
      </patternFill>
    </fill>
    <fill>
      <patternFill patternType="solid">
        <fgColor rgb="FFF0F0F0"/>
        <bgColor rgb="FFE8F0E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2DDD4"/>
      </left>
      <right style="thin">
        <color rgb="FFE2DDD4"/>
      </right>
      <top style="thin">
        <color rgb="FFE2DDD4"/>
      </top>
      <bottom style="thin">
        <color rgb="FFE2DD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A7F94"/>
      <rgbColor rgb="FF9999FF"/>
      <rgbColor rgb="FF993366"/>
      <rgbColor rgb="FFFDF0E0"/>
      <rgbColor rgb="FFE8F0EB"/>
      <rgbColor rgb="FF660066"/>
      <rgbColor rgb="FFFF8080"/>
      <rgbColor rgb="FF0066CC"/>
      <rgbColor rgb="FFE2DD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0F0"/>
      <rgbColor rgb="FFF5F5F5"/>
      <rgbColor rgb="FFFFFEF5"/>
      <rgbColor rgb="FF99CCFF"/>
      <rgbColor rgb="FFFF99CC"/>
      <rgbColor rgb="FFCC99FF"/>
      <rgbColor rgb="FFFFCC99"/>
      <rgbColor rgb="FF378ADD"/>
      <rgbColor rgb="FF33CCCC"/>
      <rgbColor rgb="FF99CC00"/>
      <rgbColor rgb="FFFFCC00"/>
      <rgbColor rgb="FFD4831A"/>
      <rgbColor rgb="FFFF6600"/>
      <rgbColor rgb="FF3D6B4F"/>
      <rgbColor rgb="FF969696"/>
      <rgbColor rgb="FF003366"/>
      <rgbColor rgb="FF339966"/>
      <rgbColor rgb="FF0F1117"/>
      <rgbColor rgb="FF333300"/>
      <rgbColor rgb="FF993300"/>
      <rgbColor rgb="FF993366"/>
      <rgbColor rgb="FF333399"/>
      <rgbColor rgb="FF3D3D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D6B4F"/>
    <pageSetUpPr fitToPage="false"/>
  </sheetPr>
  <dimension ref="A1:E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0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</row>
    <row r="3" customFormat="false" ht="21.75" hidden="false" customHeight="true" outlineLevel="0" collapsed="false">
      <c r="A3" s="2" t="s">
        <v>1</v>
      </c>
      <c r="B3" s="2"/>
      <c r="C3" s="2"/>
      <c r="D3" s="2"/>
      <c r="E3" s="2"/>
    </row>
    <row r="4" customFormat="false" ht="21.75" hidden="false" customHeight="true" outlineLevel="0" collapsed="false">
      <c r="A4" s="3" t="s">
        <v>2</v>
      </c>
      <c r="B4" s="3"/>
      <c r="C4" s="3"/>
      <c r="D4" s="3"/>
      <c r="E4" s="3"/>
    </row>
    <row r="5" customFormat="false" ht="21.75" hidden="false" customHeight="true" outlineLevel="0" collapsed="false">
      <c r="A5" s="4" t="s">
        <v>3</v>
      </c>
      <c r="B5" s="4"/>
      <c r="C5" s="4"/>
      <c r="D5" s="4"/>
      <c r="E5" s="4"/>
    </row>
    <row r="6" customFormat="false" ht="21.75" hidden="false" customHeight="true" outlineLevel="0" collapsed="false">
      <c r="A6" s="4" t="s">
        <v>4</v>
      </c>
      <c r="B6" s="4"/>
      <c r="C6" s="4"/>
      <c r="D6" s="4"/>
      <c r="E6" s="4"/>
    </row>
    <row r="7" customFormat="false" ht="21.75" hidden="false" customHeight="true" outlineLevel="0" collapsed="false">
      <c r="A7" s="3" t="s">
        <v>5</v>
      </c>
      <c r="B7" s="3"/>
      <c r="C7" s="3"/>
      <c r="D7" s="3"/>
      <c r="E7" s="3"/>
    </row>
    <row r="8" customFormat="false" ht="21.75" hidden="false" customHeight="true" outlineLevel="0" collapsed="false">
      <c r="A8" s="4" t="s">
        <v>6</v>
      </c>
      <c r="B8" s="4"/>
      <c r="C8" s="4"/>
      <c r="D8" s="4"/>
      <c r="E8" s="4"/>
    </row>
    <row r="9" customFormat="false" ht="21.75" hidden="false" customHeight="true" outlineLevel="0" collapsed="false">
      <c r="A9" s="5" t="s">
        <v>7</v>
      </c>
      <c r="B9" s="5"/>
      <c r="C9" s="5"/>
      <c r="D9" s="5"/>
      <c r="E9" s="5"/>
    </row>
    <row r="10" customFormat="false" ht="21.75" hidden="false" customHeight="true" outlineLevel="0" collapsed="false">
      <c r="A10" s="5" t="s">
        <v>8</v>
      </c>
      <c r="B10" s="5"/>
      <c r="C10" s="5"/>
      <c r="D10" s="5"/>
      <c r="E10" s="5"/>
    </row>
    <row r="11" customFormat="false" ht="21.75" hidden="false" customHeight="true" outlineLevel="0" collapsed="false">
      <c r="A11" s="5" t="s">
        <v>9</v>
      </c>
      <c r="B11" s="5"/>
      <c r="C11" s="5"/>
      <c r="D11" s="5"/>
      <c r="E11" s="5"/>
    </row>
    <row r="12" customFormat="false" ht="21.75" hidden="false" customHeight="true" outlineLevel="0" collapsed="false">
      <c r="A12" s="5" t="s">
        <v>10</v>
      </c>
      <c r="B12" s="5"/>
      <c r="C12" s="5"/>
      <c r="D12" s="5"/>
      <c r="E12" s="5"/>
    </row>
    <row r="13" customFormat="false" ht="21.75" hidden="false" customHeight="true" outlineLevel="0" collapsed="false">
      <c r="A13" s="5" t="s">
        <v>11</v>
      </c>
      <c r="B13" s="5"/>
      <c r="C13" s="5"/>
      <c r="D13" s="5"/>
      <c r="E13" s="5"/>
    </row>
    <row r="14" customFormat="false" ht="21.75" hidden="false" customHeight="true" outlineLevel="0" collapsed="false">
      <c r="A14" s="5" t="s">
        <v>12</v>
      </c>
      <c r="B14" s="5"/>
      <c r="C14" s="5"/>
      <c r="D14" s="5"/>
      <c r="E14" s="5"/>
    </row>
    <row r="15" customFormat="false" ht="21.75" hidden="false" customHeight="true" outlineLevel="0" collapsed="false">
      <c r="A15" s="5" t="s">
        <v>13</v>
      </c>
      <c r="B15" s="5"/>
      <c r="C15" s="5"/>
      <c r="D15" s="5"/>
      <c r="E15" s="5"/>
    </row>
    <row r="16" customFormat="false" ht="21.75" hidden="false" customHeight="true" outlineLevel="0" collapsed="false">
      <c r="A16" s="6" t="s">
        <v>14</v>
      </c>
      <c r="B16" s="6"/>
      <c r="C16" s="6"/>
      <c r="D16" s="6"/>
      <c r="E16" s="6"/>
    </row>
    <row r="17" customFormat="false" ht="21.75" hidden="false" customHeight="true" outlineLevel="0" collapsed="false">
      <c r="A17" s="3" t="s">
        <v>15</v>
      </c>
      <c r="B17" s="3"/>
      <c r="C17" s="3"/>
      <c r="D17" s="3"/>
      <c r="E17" s="3"/>
    </row>
    <row r="18" customFormat="false" ht="21.75" hidden="false" customHeight="true" outlineLevel="0" collapsed="false">
      <c r="A18" s="4" t="s">
        <v>16</v>
      </c>
      <c r="B18" s="4"/>
      <c r="C18" s="4"/>
      <c r="D18" s="4"/>
      <c r="E18" s="4"/>
    </row>
    <row r="19" customFormat="false" ht="21.75" hidden="false" customHeight="true" outlineLevel="0" collapsed="false">
      <c r="A19" s="5" t="s">
        <v>17</v>
      </c>
      <c r="B19" s="5"/>
      <c r="C19" s="5"/>
      <c r="D19" s="5"/>
      <c r="E19" s="5"/>
    </row>
    <row r="20" customFormat="false" ht="21.75" hidden="false" customHeight="true" outlineLevel="0" collapsed="false">
      <c r="A20" s="5" t="s">
        <v>18</v>
      </c>
      <c r="B20" s="5"/>
      <c r="C20" s="5"/>
      <c r="D20" s="5"/>
      <c r="E20" s="5"/>
    </row>
    <row r="21" customFormat="false" ht="21.75" hidden="false" customHeight="true" outlineLevel="0" collapsed="false">
      <c r="A21" s="5" t="s">
        <v>19</v>
      </c>
      <c r="B21" s="5"/>
      <c r="C21" s="5"/>
      <c r="D21" s="5"/>
      <c r="E21" s="5"/>
    </row>
    <row r="22" customFormat="false" ht="21.75" hidden="false" customHeight="true" outlineLevel="0" collapsed="false">
      <c r="A22" s="5" t="s">
        <v>20</v>
      </c>
      <c r="B22" s="5"/>
      <c r="C22" s="5"/>
      <c r="D22" s="5"/>
      <c r="E22" s="5"/>
    </row>
    <row r="23" customFormat="false" ht="21.75" hidden="false" customHeight="true" outlineLevel="0" collapsed="false">
      <c r="A23" s="5" t="s">
        <v>21</v>
      </c>
      <c r="B23" s="5"/>
      <c r="C23" s="5"/>
      <c r="D23" s="5"/>
      <c r="E23" s="5"/>
    </row>
    <row r="24" customFormat="false" ht="21.75" hidden="false" customHeight="true" outlineLevel="0" collapsed="false">
      <c r="A24" s="3" t="s">
        <v>22</v>
      </c>
      <c r="B24" s="3"/>
      <c r="C24" s="3"/>
      <c r="D24" s="3"/>
      <c r="E24" s="3"/>
    </row>
    <row r="25" customFormat="false" ht="21.75" hidden="false" customHeight="true" outlineLevel="0" collapsed="false">
      <c r="A25" s="4" t="s">
        <v>23</v>
      </c>
      <c r="B25" s="4"/>
      <c r="C25" s="4"/>
      <c r="D25" s="4"/>
      <c r="E25" s="4"/>
    </row>
    <row r="26" customFormat="false" ht="21.75" hidden="false" customHeight="true" outlineLevel="0" collapsed="false">
      <c r="A26" s="4" t="s">
        <v>24</v>
      </c>
      <c r="B26" s="4"/>
      <c r="C26" s="4"/>
      <c r="D26" s="4"/>
      <c r="E26" s="4"/>
    </row>
    <row r="28" customFormat="false" ht="21.75" hidden="false" customHeight="true" outlineLevel="0" collapsed="false">
      <c r="A28" s="2" t="s">
        <v>25</v>
      </c>
      <c r="B28" s="2"/>
      <c r="C28" s="2"/>
      <c r="D28" s="2"/>
      <c r="E28" s="2"/>
    </row>
    <row r="29" customFormat="false" ht="21.75" hidden="false" customHeight="true" outlineLevel="0" collapsed="false">
      <c r="A29" s="4" t="s">
        <v>26</v>
      </c>
      <c r="B29" s="4"/>
      <c r="C29" s="4"/>
      <c r="D29" s="4"/>
      <c r="E29" s="4"/>
    </row>
    <row r="30" customFormat="false" ht="21.75" hidden="false" customHeight="true" outlineLevel="0" collapsed="false">
      <c r="A30" s="4" t="s">
        <v>27</v>
      </c>
      <c r="B30" s="4"/>
      <c r="C30" s="4"/>
      <c r="D30" s="4"/>
      <c r="E30" s="4"/>
    </row>
    <row r="31" customFormat="false" ht="21.75" hidden="false" customHeight="true" outlineLevel="0" collapsed="false">
      <c r="A31" s="4" t="s">
        <v>28</v>
      </c>
      <c r="B31" s="4"/>
      <c r="C31" s="4"/>
      <c r="D31" s="4"/>
      <c r="E31" s="4"/>
    </row>
    <row r="32" customFormat="false" ht="21.75" hidden="false" customHeight="true" outlineLevel="0" collapsed="false">
      <c r="A32" s="4" t="s">
        <v>29</v>
      </c>
      <c r="B32" s="4"/>
      <c r="C32" s="4"/>
      <c r="D32" s="4"/>
      <c r="E32" s="4"/>
    </row>
  </sheetData>
  <mergeCells count="30">
    <mergeCell ref="A1:E1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8:E28"/>
    <mergeCell ref="A29:E29"/>
    <mergeCell ref="A30:E30"/>
    <mergeCell ref="A31:E31"/>
    <mergeCell ref="A32:E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4831A"/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2"/>
    <col collapsed="false" customWidth="true" hidden="false" outlineLevel="0" max="3" min="3" style="0" width="52"/>
    <col collapsed="false" customWidth="true" hidden="false" outlineLevel="0" max="4" min="4" style="0" width="10"/>
  </cols>
  <sheetData>
    <row r="1" customFormat="false" ht="31.5" hidden="false" customHeight="true" outlineLevel="0" collapsed="false">
      <c r="A1" s="7" t="s">
        <v>30</v>
      </c>
      <c r="B1" s="7"/>
      <c r="C1" s="7"/>
      <c r="D1" s="7"/>
    </row>
    <row r="2" customFormat="false" ht="19.5" hidden="false" customHeight="true" outlineLevel="0" collapsed="false">
      <c r="A2" s="8" t="s">
        <v>31</v>
      </c>
      <c r="B2" s="8"/>
      <c r="C2" s="8"/>
      <c r="D2" s="8"/>
    </row>
    <row r="3" customFormat="false" ht="18" hidden="false" customHeight="true" outlineLevel="0" collapsed="false">
      <c r="A3" s="9" t="s">
        <v>32</v>
      </c>
      <c r="B3" s="9"/>
      <c r="C3" s="9"/>
      <c r="D3" s="9"/>
    </row>
    <row r="4" customFormat="false" ht="21.75" hidden="false" customHeight="true" outlineLevel="0" collapsed="false">
      <c r="A4" s="10" t="s">
        <v>33</v>
      </c>
      <c r="B4" s="11" t="n">
        <v>40</v>
      </c>
      <c r="C4" s="12" t="s">
        <v>34</v>
      </c>
    </row>
    <row r="5" customFormat="false" ht="21.75" hidden="false" customHeight="true" outlineLevel="0" collapsed="false">
      <c r="A5" s="10" t="s">
        <v>35</v>
      </c>
      <c r="B5" s="11" t="n">
        <v>13</v>
      </c>
      <c r="C5" s="12" t="s">
        <v>36</v>
      </c>
    </row>
    <row r="6" customFormat="false" ht="21.75" hidden="false" customHeight="true" outlineLevel="0" collapsed="false">
      <c r="A6" s="10" t="s">
        <v>37</v>
      </c>
      <c r="B6" s="11" t="n">
        <v>3</v>
      </c>
      <c r="C6" s="12" t="s">
        <v>38</v>
      </c>
    </row>
    <row r="7" customFormat="false" ht="21.75" hidden="false" customHeight="true" outlineLevel="0" collapsed="false">
      <c r="A7" s="10" t="s">
        <v>39</v>
      </c>
      <c r="B7" s="11" t="n">
        <v>6.12</v>
      </c>
      <c r="C7" s="12" t="s">
        <v>40</v>
      </c>
    </row>
    <row r="8" customFormat="false" ht="21.75" hidden="false" customHeight="true" outlineLevel="0" collapsed="false">
      <c r="A8" s="10" t="s">
        <v>41</v>
      </c>
      <c r="B8" s="11" t="n">
        <v>8.53</v>
      </c>
      <c r="C8" s="12" t="s">
        <v>42</v>
      </c>
    </row>
    <row r="9" customFormat="false" ht="21.75" hidden="false" customHeight="true" outlineLevel="0" collapsed="false">
      <c r="A9" s="10" t="s">
        <v>43</v>
      </c>
      <c r="B9" s="11" t="n">
        <v>11.54</v>
      </c>
      <c r="C9" s="12" t="s">
        <v>42</v>
      </c>
    </row>
    <row r="10" customFormat="false" ht="21.75" hidden="false" customHeight="true" outlineLevel="0" collapsed="false">
      <c r="A10" s="10" t="s">
        <v>44</v>
      </c>
      <c r="B10" s="11" t="n">
        <v>15</v>
      </c>
      <c r="C10" s="12" t="s">
        <v>45</v>
      </c>
    </row>
  </sheetData>
  <mergeCells count="3">
    <mergeCell ref="A1:D1"/>
    <mergeCell ref="A2:D2"/>
    <mergeCell ref="A3:D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D6B4F"/>
    <pageSetUpPr fitToPage="false"/>
  </sheetPr>
  <dimension ref="A1:K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8"/>
    <col collapsed="false" customWidth="true" hidden="false" outlineLevel="0" max="3" min="3" style="0" width="14"/>
    <col collapsed="false" customWidth="true" hidden="false" outlineLevel="0" max="5" min="4" style="0" width="10"/>
    <col collapsed="false" customWidth="true" hidden="false" outlineLevel="0" max="6" min="6" style="0" width="12"/>
    <col collapsed="false" customWidth="true" hidden="false" outlineLevel="0" max="7" min="7" style="0" width="13"/>
    <col collapsed="false" customWidth="true" hidden="false" outlineLevel="0" max="8" min="8" style="0" width="10"/>
    <col collapsed="false" customWidth="true" hidden="false" outlineLevel="0" max="10" min="9" style="0" width="14"/>
    <col collapsed="false" customWidth="true" hidden="false" outlineLevel="0" max="11" min="11" style="0" width="13"/>
  </cols>
  <sheetData>
    <row r="1" customFormat="false" ht="31.5" hidden="false" customHeight="true" outlineLevel="0" collapsed="false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customFormat="false" ht="19.5" hidden="false" customHeight="true" outlineLevel="0" collapsed="false">
      <c r="A2" s="13" t="s">
        <v>46</v>
      </c>
      <c r="B2" s="13"/>
      <c r="C2" s="13"/>
      <c r="D2" s="13"/>
      <c r="E2" s="13"/>
      <c r="F2" s="13"/>
      <c r="G2" s="13"/>
      <c r="H2" s="13"/>
      <c r="I2" s="13"/>
      <c r="J2" s="13"/>
    </row>
    <row r="3" customFormat="false" ht="42" hidden="false" customHeight="true" outlineLevel="0" collapsed="false">
      <c r="A3" s="14" t="s">
        <v>47</v>
      </c>
      <c r="B3" s="14" t="s">
        <v>48</v>
      </c>
      <c r="C3" s="14" t="s">
        <v>49</v>
      </c>
      <c r="D3" s="14" t="s">
        <v>50</v>
      </c>
      <c r="E3" s="14" t="s">
        <v>51</v>
      </c>
      <c r="F3" s="14" t="s">
        <v>52</v>
      </c>
      <c r="G3" s="14" t="s">
        <v>53</v>
      </c>
      <c r="H3" s="15" t="s">
        <v>54</v>
      </c>
      <c r="I3" s="15" t="s">
        <v>55</v>
      </c>
      <c r="J3" s="15" t="s">
        <v>56</v>
      </c>
      <c r="K3" s="16" t="s">
        <v>57</v>
      </c>
    </row>
    <row r="4" customFormat="false" ht="19.5" hidden="false" customHeight="true" outlineLevel="0" collapsed="false">
      <c r="A4" s="11" t="s">
        <v>58</v>
      </c>
      <c r="B4" s="11" t="s">
        <v>59</v>
      </c>
      <c r="C4" s="11" t="s">
        <v>60</v>
      </c>
      <c r="D4" s="11" t="n">
        <v>5</v>
      </c>
      <c r="E4" s="11" t="n">
        <v>8</v>
      </c>
      <c r="F4" s="17" t="n">
        <f aca="false">D4*E4</f>
        <v>40</v>
      </c>
      <c r="G4" s="11" t="s">
        <v>61</v>
      </c>
      <c r="H4" s="18" t="n">
        <f aca="false">F4/Settings!$B$4</f>
        <v>1</v>
      </c>
      <c r="I4" s="19" t="n">
        <f aca="false">IF(G4="Y",Settings!$B$10,0)</f>
        <v>15</v>
      </c>
      <c r="K4" s="20" t="n">
        <v>300</v>
      </c>
    </row>
    <row r="5" customFormat="false" ht="19.5" hidden="false" customHeight="true" outlineLevel="0" collapsed="false">
      <c r="A5" s="11" t="s">
        <v>62</v>
      </c>
      <c r="B5" s="11" t="s">
        <v>59</v>
      </c>
      <c r="C5" s="11" t="s">
        <v>60</v>
      </c>
      <c r="D5" s="11" t="n">
        <v>5</v>
      </c>
      <c r="E5" s="11" t="n">
        <v>8</v>
      </c>
      <c r="F5" s="17" t="n">
        <f aca="false">D5*E5</f>
        <v>40</v>
      </c>
      <c r="G5" s="11" t="s">
        <v>63</v>
      </c>
      <c r="H5" s="18" t="n">
        <f aca="false">F5/Settings!$B$4</f>
        <v>1</v>
      </c>
      <c r="I5" s="19" t="n">
        <f aca="false">IF(G5="Y",Settings!$B$10,0)</f>
        <v>0</v>
      </c>
      <c r="K5" s="20" t="n">
        <v>300</v>
      </c>
    </row>
    <row r="6" customFormat="false" ht="19.5" hidden="false" customHeight="true" outlineLevel="0" collapsed="false">
      <c r="A6" s="11" t="s">
        <v>64</v>
      </c>
      <c r="B6" s="11" t="s">
        <v>59</v>
      </c>
      <c r="C6" s="11" t="s">
        <v>60</v>
      </c>
      <c r="D6" s="11" t="n">
        <v>3</v>
      </c>
      <c r="E6" s="11" t="n">
        <v>8</v>
      </c>
      <c r="F6" s="17" t="n">
        <f aca="false">D6*E6</f>
        <v>24</v>
      </c>
      <c r="G6" s="11" t="s">
        <v>63</v>
      </c>
      <c r="H6" s="18" t="n">
        <f aca="false">F6/Settings!$B$4</f>
        <v>0.6</v>
      </c>
      <c r="I6" s="19" t="n">
        <f aca="false">IF(G6="Y",Settings!$B$10,0)</f>
        <v>0</v>
      </c>
      <c r="K6" s="20" t="n">
        <v>180</v>
      </c>
    </row>
    <row r="7" customFormat="false" ht="19.5" hidden="false" customHeight="true" outlineLevel="0" collapsed="false">
      <c r="A7" s="11" t="s">
        <v>65</v>
      </c>
      <c r="B7" s="11" t="s">
        <v>66</v>
      </c>
      <c r="C7" s="11" t="s">
        <v>67</v>
      </c>
      <c r="D7" s="11" t="n">
        <v>5</v>
      </c>
      <c r="E7" s="11" t="n">
        <v>8</v>
      </c>
      <c r="F7" s="17" t="n">
        <f aca="false">D7*E7</f>
        <v>40</v>
      </c>
      <c r="G7" s="11" t="s">
        <v>61</v>
      </c>
      <c r="H7" s="18" t="n">
        <f aca="false">F7/Settings!$B$4</f>
        <v>1</v>
      </c>
      <c r="I7" s="19" t="n">
        <f aca="false">IF(G7="Y",Settings!$B$10,0)</f>
        <v>15</v>
      </c>
      <c r="K7" s="20" t="n">
        <v>240</v>
      </c>
    </row>
    <row r="8" customFormat="false" ht="19.5" hidden="false" customHeight="true" outlineLevel="0" collapsed="false">
      <c r="A8" s="11" t="s">
        <v>68</v>
      </c>
      <c r="B8" s="11" t="s">
        <v>66</v>
      </c>
      <c r="C8" s="11" t="s">
        <v>67</v>
      </c>
      <c r="D8" s="11" t="n">
        <v>5</v>
      </c>
      <c r="E8" s="11" t="n">
        <v>8</v>
      </c>
      <c r="F8" s="17" t="n">
        <f aca="false">D8*E8</f>
        <v>40</v>
      </c>
      <c r="G8" s="11" t="s">
        <v>61</v>
      </c>
      <c r="H8" s="18" t="n">
        <f aca="false">F8/Settings!$B$4</f>
        <v>1</v>
      </c>
      <c r="I8" s="19" t="n">
        <f aca="false">IF(G8="Y",Settings!$B$10,0)</f>
        <v>15</v>
      </c>
      <c r="K8" s="20" t="n">
        <v>240</v>
      </c>
    </row>
    <row r="9" customFormat="false" ht="19.5" hidden="false" customHeight="true" outlineLevel="0" collapsed="false">
      <c r="A9" s="11" t="s">
        <v>69</v>
      </c>
      <c r="B9" s="11" t="s">
        <v>66</v>
      </c>
      <c r="C9" s="11" t="s">
        <v>67</v>
      </c>
      <c r="D9" s="11" t="n">
        <v>4</v>
      </c>
      <c r="E9" s="11" t="n">
        <v>8</v>
      </c>
      <c r="F9" s="17" t="n">
        <f aca="false">D9*E9</f>
        <v>32</v>
      </c>
      <c r="G9" s="11" t="s">
        <v>63</v>
      </c>
      <c r="H9" s="18" t="n">
        <f aca="false">F9/Settings!$B$4</f>
        <v>0.8</v>
      </c>
      <c r="I9" s="19" t="n">
        <f aca="false">IF(G9="Y",Settings!$B$10,0)</f>
        <v>0</v>
      </c>
      <c r="K9" s="20" t="n">
        <v>192</v>
      </c>
    </row>
    <row r="10" customFormat="false" ht="19.5" hidden="false" customHeight="true" outlineLevel="0" collapsed="false">
      <c r="A10" s="11" t="s">
        <v>70</v>
      </c>
      <c r="B10" s="11" t="s">
        <v>71</v>
      </c>
      <c r="C10" s="11" t="s">
        <v>72</v>
      </c>
      <c r="D10" s="11" t="n">
        <v>5</v>
      </c>
      <c r="E10" s="11" t="n">
        <v>8</v>
      </c>
      <c r="F10" s="17" t="n">
        <f aca="false">D10*E10</f>
        <v>40</v>
      </c>
      <c r="G10" s="11" t="s">
        <v>61</v>
      </c>
      <c r="H10" s="18" t="n">
        <f aca="false">F10/Settings!$B$4</f>
        <v>1</v>
      </c>
      <c r="I10" s="19" t="n">
        <f aca="false">IF(G10="Y",Settings!$B$10,0)</f>
        <v>15</v>
      </c>
      <c r="K10" s="20" t="n">
        <v>0</v>
      </c>
    </row>
    <row r="11" customFormat="false" ht="19.5" hidden="false" customHeight="true" outlineLevel="0" collapsed="false">
      <c r="A11" s="11" t="s">
        <v>73</v>
      </c>
      <c r="B11" s="11" t="s">
        <v>71</v>
      </c>
      <c r="C11" s="11" t="s">
        <v>72</v>
      </c>
      <c r="D11" s="11" t="n">
        <v>5</v>
      </c>
      <c r="E11" s="11" t="n">
        <v>8</v>
      </c>
      <c r="F11" s="17" t="n">
        <f aca="false">D11*E11</f>
        <v>40</v>
      </c>
      <c r="G11" s="11" t="s">
        <v>61</v>
      </c>
      <c r="H11" s="18" t="n">
        <f aca="false">F11/Settings!$B$4</f>
        <v>1</v>
      </c>
      <c r="I11" s="19" t="n">
        <f aca="false">IF(G11="Y",Settings!$B$10,0)</f>
        <v>15</v>
      </c>
      <c r="K11" s="20" t="n">
        <v>0</v>
      </c>
    </row>
    <row r="12" customFormat="false" ht="19.5" hidden="false" customHeight="true" outlineLevel="0" collapsed="false">
      <c r="A12" s="11" t="s">
        <v>74</v>
      </c>
      <c r="B12" s="11" t="s">
        <v>71</v>
      </c>
      <c r="C12" s="11" t="s">
        <v>72</v>
      </c>
      <c r="D12" s="11" t="n">
        <v>2</v>
      </c>
      <c r="E12" s="11" t="n">
        <v>4</v>
      </c>
      <c r="F12" s="17" t="n">
        <f aca="false">D12*E12</f>
        <v>8</v>
      </c>
      <c r="G12" s="11" t="s">
        <v>61</v>
      </c>
      <c r="H12" s="18" t="n">
        <f aca="false">F12/Settings!$B$4</f>
        <v>0.2</v>
      </c>
      <c r="I12" s="19" t="n">
        <f aca="false">IF(G12="Y",Settings!$B$10,0)</f>
        <v>15</v>
      </c>
      <c r="K12" s="20" t="n">
        <v>0</v>
      </c>
    </row>
    <row r="13" customFormat="false" ht="19.5" hidden="false" customHeight="true" outlineLevel="0" collapsed="false">
      <c r="A13" s="11" t="s">
        <v>75</v>
      </c>
      <c r="B13" s="11" t="s">
        <v>71</v>
      </c>
      <c r="C13" s="11" t="s">
        <v>72</v>
      </c>
      <c r="D13" s="11" t="n">
        <v>5</v>
      </c>
      <c r="E13" s="11" t="n">
        <v>8</v>
      </c>
      <c r="F13" s="17" t="n">
        <f aca="false">D13*E13</f>
        <v>40</v>
      </c>
      <c r="G13" s="11" t="s">
        <v>63</v>
      </c>
      <c r="H13" s="18" t="n">
        <f aca="false">F13/Settings!$B$4</f>
        <v>1</v>
      </c>
      <c r="I13" s="19" t="n">
        <f aca="false">IF(G13="Y",Settings!$B$10,0)</f>
        <v>0</v>
      </c>
      <c r="K13" s="20" t="n">
        <v>200</v>
      </c>
    </row>
    <row r="14" customFormat="false" ht="18" hidden="false" customHeight="true" outlineLevel="0" collapsed="false">
      <c r="A14" s="11"/>
      <c r="B14" s="11"/>
      <c r="C14" s="11"/>
      <c r="D14" s="11"/>
      <c r="E14" s="11"/>
      <c r="F14" s="17" t="str">
        <f aca="false">IF(D14="","",D14*E14)</f>
        <v/>
      </c>
      <c r="G14" s="11"/>
      <c r="H14" s="18" t="str">
        <f aca="false">IF(F14="","",F14/Settings!$B$4)</f>
        <v/>
      </c>
      <c r="I14" s="19" t="n">
        <f aca="false">IF(G14="Y",Settings!$B$10,0)</f>
        <v>0</v>
      </c>
      <c r="K14" s="11"/>
    </row>
    <row r="15" customFormat="false" ht="18" hidden="false" customHeight="true" outlineLevel="0" collapsed="false">
      <c r="A15" s="11"/>
      <c r="B15" s="11"/>
      <c r="C15" s="11"/>
      <c r="D15" s="11"/>
      <c r="E15" s="11"/>
      <c r="F15" s="17" t="str">
        <f aca="false">IF(D15="","",D15*E15)</f>
        <v/>
      </c>
      <c r="G15" s="11"/>
      <c r="H15" s="18" t="str">
        <f aca="false">IF(F15="","",F15/Settings!$B$4)</f>
        <v/>
      </c>
      <c r="I15" s="19" t="n">
        <f aca="false">IF(G15="Y",Settings!$B$10,0)</f>
        <v>0</v>
      </c>
      <c r="K15" s="11"/>
    </row>
    <row r="16" customFormat="false" ht="18" hidden="false" customHeight="true" outlineLevel="0" collapsed="false">
      <c r="A16" s="11"/>
      <c r="B16" s="11"/>
      <c r="C16" s="11"/>
      <c r="D16" s="11"/>
      <c r="E16" s="11"/>
      <c r="F16" s="17" t="str">
        <f aca="false">IF(D16="","",D16*E16)</f>
        <v/>
      </c>
      <c r="G16" s="11"/>
      <c r="H16" s="18" t="str">
        <f aca="false">IF(F16="","",F16/Settings!$B$4)</f>
        <v/>
      </c>
      <c r="I16" s="19" t="n">
        <f aca="false">IF(G16="Y",Settings!$B$10,0)</f>
        <v>0</v>
      </c>
      <c r="K16" s="11"/>
    </row>
    <row r="17" customFormat="false" ht="18" hidden="false" customHeight="true" outlineLevel="0" collapsed="false">
      <c r="A17" s="11"/>
      <c r="B17" s="11"/>
      <c r="C17" s="11"/>
      <c r="D17" s="11"/>
      <c r="E17" s="11"/>
      <c r="F17" s="17" t="str">
        <f aca="false">IF(D17="","",D17*E17)</f>
        <v/>
      </c>
      <c r="G17" s="11"/>
      <c r="H17" s="18" t="str">
        <f aca="false">IF(F17="","",F17/Settings!$B$4)</f>
        <v/>
      </c>
      <c r="I17" s="19" t="n">
        <f aca="false">IF(G17="Y",Settings!$B$10,0)</f>
        <v>0</v>
      </c>
      <c r="K17" s="11"/>
    </row>
    <row r="18" customFormat="false" ht="18" hidden="false" customHeight="true" outlineLevel="0" collapsed="false">
      <c r="A18" s="11"/>
      <c r="B18" s="11"/>
      <c r="C18" s="11"/>
      <c r="D18" s="11"/>
      <c r="E18" s="11"/>
      <c r="F18" s="17" t="str">
        <f aca="false">IF(D18="","",D18*E18)</f>
        <v/>
      </c>
      <c r="G18" s="11"/>
      <c r="H18" s="18" t="str">
        <f aca="false">IF(F18="","",F18/Settings!$B$4)</f>
        <v/>
      </c>
      <c r="I18" s="19" t="n">
        <f aca="false">IF(G18="Y",Settings!$B$10,0)</f>
        <v>0</v>
      </c>
      <c r="K18" s="11"/>
    </row>
    <row r="19" customFormat="false" ht="18" hidden="false" customHeight="true" outlineLevel="0" collapsed="false">
      <c r="A19" s="11"/>
      <c r="B19" s="11"/>
      <c r="C19" s="11"/>
      <c r="D19" s="11"/>
      <c r="E19" s="11"/>
      <c r="F19" s="17" t="str">
        <f aca="false">IF(D19="","",D19*E19)</f>
        <v/>
      </c>
      <c r="G19" s="11"/>
      <c r="H19" s="18" t="str">
        <f aca="false">IF(F19="","",F19/Settings!$B$4)</f>
        <v/>
      </c>
      <c r="I19" s="19" t="n">
        <f aca="false">IF(G19="Y",Settings!$B$10,0)</f>
        <v>0</v>
      </c>
      <c r="K19" s="11"/>
    </row>
    <row r="20" customFormat="false" ht="18" hidden="false" customHeight="true" outlineLevel="0" collapsed="false">
      <c r="A20" s="11"/>
      <c r="B20" s="11"/>
      <c r="C20" s="11"/>
      <c r="D20" s="11"/>
      <c r="E20" s="11"/>
      <c r="F20" s="17" t="str">
        <f aca="false">IF(D20="","",D20*E20)</f>
        <v/>
      </c>
      <c r="G20" s="11"/>
      <c r="H20" s="18" t="str">
        <f aca="false">IF(F20="","",F20/Settings!$B$4)</f>
        <v/>
      </c>
      <c r="I20" s="19" t="n">
        <f aca="false">IF(G20="Y",Settings!$B$10,0)</f>
        <v>0</v>
      </c>
      <c r="K20" s="11"/>
    </row>
    <row r="21" customFormat="false" ht="18" hidden="false" customHeight="true" outlineLevel="0" collapsed="false">
      <c r="A21" s="11"/>
      <c r="B21" s="11"/>
      <c r="C21" s="11"/>
      <c r="D21" s="11"/>
      <c r="E21" s="11"/>
      <c r="F21" s="17" t="str">
        <f aca="false">IF(D21="","",D21*E21)</f>
        <v/>
      </c>
      <c r="G21" s="11"/>
      <c r="H21" s="18" t="str">
        <f aca="false">IF(F21="","",F21/Settings!$B$4)</f>
        <v/>
      </c>
      <c r="I21" s="19" t="n">
        <f aca="false">IF(G21="Y",Settings!$B$10,0)</f>
        <v>0</v>
      </c>
      <c r="K21" s="11"/>
    </row>
    <row r="22" customFormat="false" ht="18" hidden="false" customHeight="true" outlineLevel="0" collapsed="false">
      <c r="A22" s="11"/>
      <c r="B22" s="11"/>
      <c r="C22" s="11"/>
      <c r="D22" s="11"/>
      <c r="E22" s="11"/>
      <c r="F22" s="17" t="str">
        <f aca="false">IF(D22="","",D22*E22)</f>
        <v/>
      </c>
      <c r="G22" s="11"/>
      <c r="H22" s="18" t="str">
        <f aca="false">IF(F22="","",F22/Settings!$B$4)</f>
        <v/>
      </c>
      <c r="I22" s="19" t="n">
        <f aca="false">IF(G22="Y",Settings!$B$10,0)</f>
        <v>0</v>
      </c>
      <c r="K22" s="11"/>
    </row>
    <row r="23" customFormat="false" ht="18" hidden="false" customHeight="true" outlineLevel="0" collapsed="false">
      <c r="A23" s="11"/>
      <c r="B23" s="11"/>
      <c r="C23" s="11"/>
      <c r="D23" s="11"/>
      <c r="E23" s="11"/>
      <c r="F23" s="17" t="str">
        <f aca="false">IF(D23="","",D23*E23)</f>
        <v/>
      </c>
      <c r="G23" s="11"/>
      <c r="H23" s="18" t="str">
        <f aca="false">IF(F23="","",F23/Settings!$B$4)</f>
        <v/>
      </c>
      <c r="I23" s="19" t="n">
        <f aca="false">IF(G23="Y",Settings!$B$10,0)</f>
        <v>0</v>
      </c>
      <c r="K23" s="11"/>
    </row>
    <row r="24" customFormat="false" ht="18" hidden="false" customHeight="true" outlineLevel="0" collapsed="false">
      <c r="A24" s="11"/>
      <c r="B24" s="11"/>
      <c r="C24" s="11"/>
      <c r="D24" s="11"/>
      <c r="E24" s="11"/>
      <c r="F24" s="17" t="str">
        <f aca="false">IF(D24="","",D24*E24)</f>
        <v/>
      </c>
      <c r="G24" s="11"/>
      <c r="H24" s="18" t="str">
        <f aca="false">IF(F24="","",F24/Settings!$B$4)</f>
        <v/>
      </c>
      <c r="I24" s="19" t="n">
        <f aca="false">IF(G24="Y",Settings!$B$10,0)</f>
        <v>0</v>
      </c>
      <c r="K24" s="11"/>
    </row>
    <row r="25" customFormat="false" ht="18" hidden="false" customHeight="true" outlineLevel="0" collapsed="false">
      <c r="A25" s="11"/>
      <c r="B25" s="11"/>
      <c r="C25" s="11"/>
      <c r="D25" s="11"/>
      <c r="E25" s="11"/>
      <c r="F25" s="17" t="str">
        <f aca="false">IF(D25="","",D25*E25)</f>
        <v/>
      </c>
      <c r="G25" s="11"/>
      <c r="H25" s="18" t="str">
        <f aca="false">IF(F25="","",F25/Settings!$B$4)</f>
        <v/>
      </c>
      <c r="I25" s="19" t="n">
        <f aca="false">IF(G25="Y",Settings!$B$10,0)</f>
        <v>0</v>
      </c>
      <c r="K25" s="11"/>
    </row>
    <row r="26" customFormat="false" ht="18" hidden="false" customHeight="true" outlineLevel="0" collapsed="false">
      <c r="A26" s="11"/>
      <c r="B26" s="11"/>
      <c r="C26" s="11"/>
      <c r="D26" s="11"/>
      <c r="E26" s="11"/>
      <c r="F26" s="17" t="str">
        <f aca="false">IF(D26="","",D26*E26)</f>
        <v/>
      </c>
      <c r="G26" s="11"/>
      <c r="H26" s="18" t="str">
        <f aca="false">IF(F26="","",F26/Settings!$B$4)</f>
        <v/>
      </c>
      <c r="I26" s="19" t="n">
        <f aca="false">IF(G26="Y",Settings!$B$10,0)</f>
        <v>0</v>
      </c>
      <c r="K26" s="11"/>
    </row>
    <row r="27" customFormat="false" ht="18" hidden="false" customHeight="true" outlineLevel="0" collapsed="false">
      <c r="A27" s="11"/>
      <c r="B27" s="11"/>
      <c r="C27" s="11"/>
      <c r="D27" s="11"/>
      <c r="E27" s="11"/>
      <c r="F27" s="17" t="str">
        <f aca="false">IF(D27="","",D27*E27)</f>
        <v/>
      </c>
      <c r="G27" s="11"/>
      <c r="H27" s="18" t="str">
        <f aca="false">IF(F27="","",F27/Settings!$B$4)</f>
        <v/>
      </c>
      <c r="I27" s="19" t="n">
        <f aca="false">IF(G27="Y",Settings!$B$10,0)</f>
        <v>0</v>
      </c>
      <c r="K27" s="11"/>
    </row>
    <row r="28" customFormat="false" ht="18" hidden="false" customHeight="true" outlineLevel="0" collapsed="false">
      <c r="A28" s="11"/>
      <c r="B28" s="11"/>
      <c r="C28" s="11"/>
      <c r="D28" s="11"/>
      <c r="E28" s="11"/>
      <c r="F28" s="17" t="str">
        <f aca="false">IF(D28="","",D28*E28)</f>
        <v/>
      </c>
      <c r="G28" s="11"/>
      <c r="H28" s="18" t="str">
        <f aca="false">IF(F28="","",F28/Settings!$B$4)</f>
        <v/>
      </c>
      <c r="I28" s="19" t="n">
        <f aca="false">IF(G28="Y",Settings!$B$10,0)</f>
        <v>0</v>
      </c>
      <c r="K28" s="11"/>
    </row>
    <row r="29" customFormat="false" ht="18" hidden="false" customHeight="true" outlineLevel="0" collapsed="false">
      <c r="A29" s="11"/>
      <c r="B29" s="11"/>
      <c r="C29" s="11"/>
      <c r="D29" s="11"/>
      <c r="E29" s="11"/>
      <c r="F29" s="17" t="str">
        <f aca="false">IF(D29="","",D29*E29)</f>
        <v/>
      </c>
      <c r="G29" s="11"/>
      <c r="H29" s="18" t="str">
        <f aca="false">IF(F29="","",F29/Settings!$B$4)</f>
        <v/>
      </c>
      <c r="I29" s="19" t="n">
        <f aca="false">IF(G29="Y",Settings!$B$10,0)</f>
        <v>0</v>
      </c>
      <c r="K29" s="11"/>
    </row>
    <row r="30" customFormat="false" ht="18" hidden="false" customHeight="true" outlineLevel="0" collapsed="false">
      <c r="A30" s="11"/>
      <c r="B30" s="11"/>
      <c r="C30" s="11"/>
      <c r="D30" s="11"/>
      <c r="E30" s="11"/>
      <c r="F30" s="17" t="str">
        <f aca="false">IF(D30="","",D30*E30)</f>
        <v/>
      </c>
      <c r="G30" s="11"/>
      <c r="H30" s="18" t="str">
        <f aca="false">IF(F30="","",F30/Settings!$B$4)</f>
        <v/>
      </c>
      <c r="I30" s="19" t="n">
        <f aca="false">IF(G30="Y",Settings!$B$10,0)</f>
        <v>0</v>
      </c>
      <c r="K30" s="11"/>
    </row>
    <row r="31" customFormat="false" ht="18" hidden="false" customHeight="true" outlineLevel="0" collapsed="false">
      <c r="A31" s="11"/>
      <c r="B31" s="11"/>
      <c r="C31" s="11"/>
      <c r="D31" s="11"/>
      <c r="E31" s="11"/>
      <c r="F31" s="17" t="str">
        <f aca="false">IF(D31="","",D31*E31)</f>
        <v/>
      </c>
      <c r="G31" s="11"/>
      <c r="H31" s="18" t="str">
        <f aca="false">IF(F31="","",F31/Settings!$B$4)</f>
        <v/>
      </c>
      <c r="I31" s="19" t="n">
        <f aca="false">IF(G31="Y",Settings!$B$10,0)</f>
        <v>0</v>
      </c>
      <c r="K31" s="11"/>
    </row>
    <row r="32" customFormat="false" ht="18" hidden="false" customHeight="true" outlineLevel="0" collapsed="false">
      <c r="A32" s="11"/>
      <c r="B32" s="11"/>
      <c r="C32" s="11"/>
      <c r="D32" s="11"/>
      <c r="E32" s="11"/>
      <c r="F32" s="17" t="str">
        <f aca="false">IF(D32="","",D32*E32)</f>
        <v/>
      </c>
      <c r="G32" s="11"/>
      <c r="H32" s="18" t="str">
        <f aca="false">IF(F32="","",F32/Settings!$B$4)</f>
        <v/>
      </c>
      <c r="I32" s="19" t="n">
        <f aca="false">IF(G32="Y",Settings!$B$10,0)</f>
        <v>0</v>
      </c>
      <c r="K32" s="11"/>
    </row>
    <row r="33" customFormat="false" ht="18" hidden="false" customHeight="true" outlineLevel="0" collapsed="false">
      <c r="A33" s="11"/>
      <c r="B33" s="11"/>
      <c r="C33" s="11"/>
      <c r="D33" s="11"/>
      <c r="E33" s="11"/>
      <c r="F33" s="17" t="str">
        <f aca="false">IF(D33="","",D33*E33)</f>
        <v/>
      </c>
      <c r="G33" s="11"/>
      <c r="H33" s="18" t="str">
        <f aca="false">IF(F33="","",F33/Settings!$B$4)</f>
        <v/>
      </c>
      <c r="I33" s="19" t="n">
        <f aca="false">IF(G33="Y",Settings!$B$10,0)</f>
        <v>0</v>
      </c>
      <c r="K33" s="11"/>
    </row>
    <row r="34" customFormat="false" ht="18" hidden="false" customHeight="true" outlineLevel="0" collapsed="false">
      <c r="A34" s="11"/>
      <c r="B34" s="11"/>
      <c r="C34" s="11"/>
      <c r="D34" s="11"/>
      <c r="E34" s="11"/>
      <c r="F34" s="17" t="str">
        <f aca="false">IF(D34="","",D34*E34)</f>
        <v/>
      </c>
      <c r="G34" s="11"/>
      <c r="H34" s="18" t="str">
        <f aca="false">IF(F34="","",F34/Settings!$B$4)</f>
        <v/>
      </c>
      <c r="I34" s="19" t="n">
        <f aca="false">IF(G34="Y",Settings!$B$10,0)</f>
        <v>0</v>
      </c>
      <c r="K34" s="11"/>
    </row>
    <row r="35" customFormat="false" ht="18" hidden="false" customHeight="true" outlineLevel="0" collapsed="false">
      <c r="A35" s="11"/>
      <c r="B35" s="11"/>
      <c r="C35" s="11"/>
      <c r="D35" s="11"/>
      <c r="E35" s="11"/>
      <c r="F35" s="17" t="str">
        <f aca="false">IF(D35="","",D35*E35)</f>
        <v/>
      </c>
      <c r="G35" s="11"/>
      <c r="H35" s="18" t="str">
        <f aca="false">IF(F35="","",F35/Settings!$B$4)</f>
        <v/>
      </c>
      <c r="I35" s="19" t="n">
        <f aca="false">IF(G35="Y",Settings!$B$10,0)</f>
        <v>0</v>
      </c>
      <c r="K35" s="11"/>
    </row>
    <row r="36" customFormat="false" ht="18" hidden="false" customHeight="true" outlineLevel="0" collapsed="false">
      <c r="A36" s="11"/>
      <c r="B36" s="11"/>
      <c r="C36" s="11"/>
      <c r="D36" s="11"/>
      <c r="E36" s="11"/>
      <c r="F36" s="17" t="str">
        <f aca="false">IF(D36="","",D36*E36)</f>
        <v/>
      </c>
      <c r="G36" s="11"/>
      <c r="H36" s="18" t="str">
        <f aca="false">IF(F36="","",F36/Settings!$B$4)</f>
        <v/>
      </c>
      <c r="I36" s="19" t="n">
        <f aca="false">IF(G36="Y",Settings!$B$10,0)</f>
        <v>0</v>
      </c>
      <c r="K36" s="11"/>
    </row>
    <row r="37" customFormat="false" ht="18" hidden="false" customHeight="true" outlineLevel="0" collapsed="false">
      <c r="A37" s="11"/>
      <c r="B37" s="11"/>
      <c r="C37" s="11"/>
      <c r="D37" s="11"/>
      <c r="E37" s="11"/>
      <c r="F37" s="17" t="str">
        <f aca="false">IF(D37="","",D37*E37)</f>
        <v/>
      </c>
      <c r="G37" s="11"/>
      <c r="H37" s="18" t="str">
        <f aca="false">IF(F37="","",F37/Settings!$B$4)</f>
        <v/>
      </c>
      <c r="I37" s="19" t="n">
        <f aca="false">IF(G37="Y",Settings!$B$10,0)</f>
        <v>0</v>
      </c>
      <c r="K37" s="11"/>
    </row>
    <row r="38" customFormat="false" ht="18" hidden="false" customHeight="true" outlineLevel="0" collapsed="false">
      <c r="A38" s="11"/>
      <c r="B38" s="11"/>
      <c r="C38" s="11"/>
      <c r="D38" s="11"/>
      <c r="E38" s="11"/>
      <c r="F38" s="17" t="str">
        <f aca="false">IF(D38="","",D38*E38)</f>
        <v/>
      </c>
      <c r="G38" s="11"/>
      <c r="H38" s="18" t="str">
        <f aca="false">IF(F38="","",F38/Settings!$B$4)</f>
        <v/>
      </c>
      <c r="I38" s="19" t="n">
        <f aca="false">IF(G38="Y",Settings!$B$10,0)</f>
        <v>0</v>
      </c>
      <c r="K38" s="11"/>
    </row>
    <row r="39" customFormat="false" ht="18" hidden="false" customHeight="true" outlineLevel="0" collapsed="false">
      <c r="A39" s="11"/>
      <c r="B39" s="11"/>
      <c r="C39" s="11"/>
      <c r="D39" s="11"/>
      <c r="E39" s="11"/>
      <c r="F39" s="17" t="str">
        <f aca="false">IF(D39="","",D39*E39)</f>
        <v/>
      </c>
      <c r="G39" s="11"/>
      <c r="H39" s="18" t="str">
        <f aca="false">IF(F39="","",F39/Settings!$B$4)</f>
        <v/>
      </c>
      <c r="I39" s="19" t="n">
        <f aca="false">IF(G39="Y",Settings!$B$10,0)</f>
        <v>0</v>
      </c>
      <c r="K39" s="11"/>
    </row>
    <row r="40" customFormat="false" ht="18" hidden="false" customHeight="true" outlineLevel="0" collapsed="false">
      <c r="A40" s="11"/>
      <c r="B40" s="11"/>
      <c r="C40" s="11"/>
      <c r="D40" s="11"/>
      <c r="E40" s="11"/>
      <c r="F40" s="17" t="str">
        <f aca="false">IF(D40="","",D40*E40)</f>
        <v/>
      </c>
      <c r="G40" s="11"/>
      <c r="H40" s="18" t="str">
        <f aca="false">IF(F40="","",F40/Settings!$B$4)</f>
        <v/>
      </c>
      <c r="I40" s="19" t="n">
        <f aca="false">IF(G40="Y",Settings!$B$10,0)</f>
        <v>0</v>
      </c>
      <c r="K40" s="11"/>
    </row>
    <row r="41" customFormat="false" ht="18" hidden="false" customHeight="true" outlineLevel="0" collapsed="false">
      <c r="A41" s="11"/>
      <c r="B41" s="11"/>
      <c r="C41" s="11"/>
      <c r="D41" s="11"/>
      <c r="E41" s="11"/>
      <c r="F41" s="17" t="str">
        <f aca="false">IF(D41="","",D41*E41)</f>
        <v/>
      </c>
      <c r="G41" s="11"/>
      <c r="H41" s="18" t="str">
        <f aca="false">IF(F41="","",F41/Settings!$B$4)</f>
        <v/>
      </c>
      <c r="I41" s="19" t="n">
        <f aca="false">IF(G41="Y",Settings!$B$10,0)</f>
        <v>0</v>
      </c>
      <c r="K41" s="11"/>
    </row>
    <row r="42" customFormat="false" ht="18" hidden="false" customHeight="true" outlineLevel="0" collapsed="false">
      <c r="A42" s="11"/>
      <c r="B42" s="11"/>
      <c r="C42" s="11"/>
      <c r="D42" s="11"/>
      <c r="E42" s="11"/>
      <c r="F42" s="17" t="str">
        <f aca="false">IF(D42="","",D42*E42)</f>
        <v/>
      </c>
      <c r="G42" s="11"/>
      <c r="H42" s="18" t="str">
        <f aca="false">IF(F42="","",F42/Settings!$B$4)</f>
        <v/>
      </c>
      <c r="I42" s="19" t="n">
        <f aca="false">IF(G42="Y",Settings!$B$10,0)</f>
        <v>0</v>
      </c>
      <c r="K42" s="11"/>
    </row>
    <row r="43" customFormat="false" ht="18" hidden="false" customHeight="true" outlineLevel="0" collapsed="false">
      <c r="A43" s="11"/>
      <c r="B43" s="11"/>
      <c r="C43" s="11"/>
      <c r="D43" s="11"/>
      <c r="E43" s="11"/>
      <c r="F43" s="17" t="str">
        <f aca="false">IF(D43="","",D43*E43)</f>
        <v/>
      </c>
      <c r="G43" s="11"/>
      <c r="H43" s="18" t="str">
        <f aca="false">IF(F43="","",F43/Settings!$B$4)</f>
        <v/>
      </c>
      <c r="I43" s="19" t="n">
        <f aca="false">IF(G43="Y",Settings!$B$10,0)</f>
        <v>0</v>
      </c>
      <c r="K43" s="11"/>
    </row>
    <row r="44" customFormat="false" ht="18" hidden="false" customHeight="true" outlineLevel="0" collapsed="false">
      <c r="A44" s="11"/>
      <c r="B44" s="11"/>
      <c r="C44" s="11"/>
      <c r="D44" s="11"/>
      <c r="E44" s="11"/>
      <c r="F44" s="17" t="str">
        <f aca="false">IF(D44="","",D44*E44)</f>
        <v/>
      </c>
      <c r="G44" s="11"/>
      <c r="H44" s="18" t="str">
        <f aca="false">IF(F44="","",F44/Settings!$B$4)</f>
        <v/>
      </c>
      <c r="I44" s="19" t="n">
        <f aca="false">IF(G44="Y",Settings!$B$10,0)</f>
        <v>0</v>
      </c>
      <c r="K44" s="11"/>
    </row>
    <row r="45" customFormat="false" ht="18" hidden="false" customHeight="true" outlineLevel="0" collapsed="false">
      <c r="A45" s="11"/>
      <c r="B45" s="11"/>
      <c r="C45" s="11"/>
      <c r="D45" s="11"/>
      <c r="E45" s="11"/>
      <c r="F45" s="17" t="str">
        <f aca="false">IF(D45="","",D45*E45)</f>
        <v/>
      </c>
      <c r="G45" s="11"/>
      <c r="H45" s="18" t="str">
        <f aca="false">IF(F45="","",F45/Settings!$B$4)</f>
        <v/>
      </c>
      <c r="I45" s="19" t="n">
        <f aca="false">IF(G45="Y",Settings!$B$10,0)</f>
        <v>0</v>
      </c>
      <c r="K45" s="11"/>
    </row>
    <row r="46" customFormat="false" ht="18" hidden="false" customHeight="true" outlineLevel="0" collapsed="false">
      <c r="A46" s="11"/>
      <c r="B46" s="11"/>
      <c r="C46" s="11"/>
      <c r="D46" s="11"/>
      <c r="E46" s="11"/>
      <c r="F46" s="17" t="str">
        <f aca="false">IF(D46="","",D46*E46)</f>
        <v/>
      </c>
      <c r="G46" s="11"/>
      <c r="H46" s="18" t="str">
        <f aca="false">IF(F46="","",F46/Settings!$B$4)</f>
        <v/>
      </c>
      <c r="I46" s="19" t="n">
        <f aca="false">IF(G46="Y",Settings!$B$10,0)</f>
        <v>0</v>
      </c>
      <c r="K46" s="11"/>
    </row>
    <row r="47" customFormat="false" ht="18" hidden="false" customHeight="true" outlineLevel="0" collapsed="false">
      <c r="A47" s="11"/>
      <c r="B47" s="11"/>
      <c r="C47" s="11"/>
      <c r="D47" s="11"/>
      <c r="E47" s="11"/>
      <c r="F47" s="17" t="str">
        <f aca="false">IF(D47="","",D47*E47)</f>
        <v/>
      </c>
      <c r="G47" s="11"/>
      <c r="H47" s="18" t="str">
        <f aca="false">IF(F47="","",F47/Settings!$B$4)</f>
        <v/>
      </c>
      <c r="I47" s="19" t="n">
        <f aca="false">IF(G47="Y",Settings!$B$10,0)</f>
        <v>0</v>
      </c>
      <c r="K47" s="11"/>
    </row>
    <row r="48" customFormat="false" ht="18" hidden="false" customHeight="true" outlineLevel="0" collapsed="false">
      <c r="A48" s="11"/>
      <c r="B48" s="11"/>
      <c r="C48" s="11"/>
      <c r="D48" s="11"/>
      <c r="E48" s="11"/>
      <c r="F48" s="17" t="str">
        <f aca="false">IF(D48="","",D48*E48)</f>
        <v/>
      </c>
      <c r="G48" s="11"/>
      <c r="H48" s="18" t="str">
        <f aca="false">IF(F48="","",F48/Settings!$B$4)</f>
        <v/>
      </c>
      <c r="I48" s="19" t="n">
        <f aca="false">IF(G48="Y",Settings!$B$10,0)</f>
        <v>0</v>
      </c>
      <c r="K48" s="11"/>
    </row>
    <row r="49" customFormat="false" ht="18" hidden="false" customHeight="true" outlineLevel="0" collapsed="false">
      <c r="A49" s="11"/>
      <c r="B49" s="11"/>
      <c r="C49" s="11"/>
      <c r="D49" s="11"/>
      <c r="E49" s="11"/>
      <c r="F49" s="17" t="str">
        <f aca="false">IF(D49="","",D49*E49)</f>
        <v/>
      </c>
      <c r="G49" s="11"/>
      <c r="H49" s="18" t="str">
        <f aca="false">IF(F49="","",F49/Settings!$B$4)</f>
        <v/>
      </c>
      <c r="I49" s="19" t="n">
        <f aca="false">IF(G49="Y",Settings!$B$10,0)</f>
        <v>0</v>
      </c>
      <c r="K49" s="11"/>
    </row>
    <row r="50" customFormat="false" ht="18" hidden="false" customHeight="true" outlineLevel="0" collapsed="false">
      <c r="A50" s="11"/>
      <c r="B50" s="11"/>
      <c r="C50" s="11"/>
      <c r="D50" s="11"/>
      <c r="E50" s="11"/>
      <c r="F50" s="17" t="str">
        <f aca="false">IF(D50="","",D50*E50)</f>
        <v/>
      </c>
      <c r="G50" s="11"/>
      <c r="H50" s="18" t="str">
        <f aca="false">IF(F50="","",F50/Settings!$B$4)</f>
        <v/>
      </c>
      <c r="I50" s="19" t="n">
        <f aca="false">IF(G50="Y",Settings!$B$10,0)</f>
        <v>0</v>
      </c>
      <c r="K50" s="11"/>
    </row>
    <row r="51" customFormat="false" ht="18" hidden="false" customHeight="true" outlineLevel="0" collapsed="false">
      <c r="A51" s="11"/>
      <c r="B51" s="11"/>
      <c r="C51" s="11"/>
      <c r="D51" s="11"/>
      <c r="E51" s="11"/>
      <c r="F51" s="17" t="str">
        <f aca="false">IF(D51="","",D51*E51)</f>
        <v/>
      </c>
      <c r="G51" s="11"/>
      <c r="H51" s="18" t="str">
        <f aca="false">IF(F51="","",F51/Settings!$B$4)</f>
        <v/>
      </c>
      <c r="I51" s="19" t="n">
        <f aca="false">IF(G51="Y",Settings!$B$10,0)</f>
        <v>0</v>
      </c>
      <c r="K51" s="11"/>
    </row>
    <row r="52" customFormat="false" ht="18" hidden="false" customHeight="true" outlineLevel="0" collapsed="false">
      <c r="A52" s="11"/>
      <c r="B52" s="11"/>
      <c r="C52" s="11"/>
      <c r="D52" s="11"/>
      <c r="E52" s="11"/>
      <c r="F52" s="17" t="str">
        <f aca="false">IF(D52="","",D52*E52)</f>
        <v/>
      </c>
      <c r="G52" s="11"/>
      <c r="H52" s="18" t="str">
        <f aca="false">IF(F52="","",F52/Settings!$B$4)</f>
        <v/>
      </c>
      <c r="I52" s="19" t="n">
        <f aca="false">IF(G52="Y",Settings!$B$10,0)</f>
        <v>0</v>
      </c>
      <c r="K52" s="11"/>
    </row>
    <row r="53" customFormat="false" ht="18" hidden="false" customHeight="true" outlineLevel="0" collapsed="false">
      <c r="A53" s="11"/>
      <c r="B53" s="11"/>
      <c r="C53" s="11"/>
      <c r="D53" s="11"/>
      <c r="E53" s="11"/>
      <c r="F53" s="17" t="str">
        <f aca="false">IF(D53="","",D53*E53)</f>
        <v/>
      </c>
      <c r="G53" s="11"/>
      <c r="H53" s="18" t="str">
        <f aca="false">IF(F53="","",F53/Settings!$B$4)</f>
        <v/>
      </c>
      <c r="I53" s="19" t="n">
        <f aca="false">IF(G53="Y",Settings!$B$10,0)</f>
        <v>0</v>
      </c>
      <c r="K53" s="11"/>
    </row>
    <row r="54" customFormat="false" ht="18" hidden="false" customHeight="true" outlineLevel="0" collapsed="false">
      <c r="A54" s="11"/>
      <c r="B54" s="11"/>
      <c r="C54" s="11"/>
      <c r="D54" s="11"/>
      <c r="E54" s="11"/>
      <c r="F54" s="17" t="str">
        <f aca="false">IF(D54="","",D54*E54)</f>
        <v/>
      </c>
      <c r="G54" s="11"/>
      <c r="H54" s="18" t="str">
        <f aca="false">IF(F54="","",F54/Settings!$B$4)</f>
        <v/>
      </c>
      <c r="I54" s="19" t="n">
        <f aca="false">IF(G54="Y",Settings!$B$10,0)</f>
        <v>0</v>
      </c>
      <c r="K54" s="11"/>
    </row>
    <row r="55" customFormat="false" ht="18" hidden="false" customHeight="true" outlineLevel="0" collapsed="false">
      <c r="A55" s="11"/>
      <c r="B55" s="11"/>
      <c r="C55" s="11"/>
      <c r="D55" s="11"/>
      <c r="E55" s="11"/>
      <c r="F55" s="17" t="str">
        <f aca="false">IF(D55="","",D55*E55)</f>
        <v/>
      </c>
      <c r="G55" s="11"/>
      <c r="H55" s="18" t="str">
        <f aca="false">IF(F55="","",F55/Settings!$B$4)</f>
        <v/>
      </c>
      <c r="I55" s="19" t="n">
        <f aca="false">IF(G55="Y",Settings!$B$10,0)</f>
        <v>0</v>
      </c>
      <c r="K55" s="11"/>
    </row>
    <row r="56" customFormat="false" ht="18" hidden="false" customHeight="true" outlineLevel="0" collapsed="false">
      <c r="A56" s="11"/>
      <c r="B56" s="11"/>
      <c r="C56" s="11"/>
      <c r="D56" s="11"/>
      <c r="E56" s="11"/>
      <c r="F56" s="17" t="str">
        <f aca="false">IF(D56="","",D56*E56)</f>
        <v/>
      </c>
      <c r="G56" s="11"/>
      <c r="H56" s="18" t="str">
        <f aca="false">IF(F56="","",F56/Settings!$B$4)</f>
        <v/>
      </c>
      <c r="I56" s="19" t="n">
        <f aca="false">IF(G56="Y",Settings!$B$10,0)</f>
        <v>0</v>
      </c>
      <c r="K56" s="11"/>
    </row>
    <row r="57" customFormat="false" ht="18" hidden="false" customHeight="true" outlineLevel="0" collapsed="false">
      <c r="A57" s="11"/>
      <c r="B57" s="11"/>
      <c r="C57" s="11"/>
      <c r="D57" s="11"/>
      <c r="E57" s="11"/>
      <c r="F57" s="17" t="str">
        <f aca="false">IF(D57="","",D57*E57)</f>
        <v/>
      </c>
      <c r="G57" s="11"/>
      <c r="H57" s="18" t="str">
        <f aca="false">IF(F57="","",F57/Settings!$B$4)</f>
        <v/>
      </c>
      <c r="I57" s="19" t="n">
        <f aca="false">IF(G57="Y",Settings!$B$10,0)</f>
        <v>0</v>
      </c>
      <c r="K57" s="11"/>
    </row>
    <row r="58" customFormat="false" ht="18" hidden="false" customHeight="true" outlineLevel="0" collapsed="false">
      <c r="A58" s="11"/>
      <c r="B58" s="11"/>
      <c r="C58" s="11"/>
      <c r="D58" s="11"/>
      <c r="E58" s="11"/>
      <c r="F58" s="17" t="str">
        <f aca="false">IF(D58="","",D58*E58)</f>
        <v/>
      </c>
      <c r="G58" s="11"/>
      <c r="H58" s="18" t="str">
        <f aca="false">IF(F58="","",F58/Settings!$B$4)</f>
        <v/>
      </c>
      <c r="I58" s="19" t="n">
        <f aca="false">IF(G58="Y",Settings!$B$10,0)</f>
        <v>0</v>
      </c>
      <c r="K58" s="11"/>
    </row>
    <row r="59" customFormat="false" ht="18" hidden="false" customHeight="true" outlineLevel="0" collapsed="false">
      <c r="A59" s="11"/>
      <c r="B59" s="11"/>
      <c r="C59" s="11"/>
      <c r="D59" s="11"/>
      <c r="E59" s="11"/>
      <c r="F59" s="17" t="str">
        <f aca="false">IF(D59="","",D59*E59)</f>
        <v/>
      </c>
      <c r="G59" s="11"/>
      <c r="H59" s="18" t="str">
        <f aca="false">IF(F59="","",F59/Settings!$B$4)</f>
        <v/>
      </c>
      <c r="I59" s="19" t="n">
        <f aca="false">IF(G59="Y",Settings!$B$10,0)</f>
        <v>0</v>
      </c>
      <c r="K59" s="11"/>
    </row>
    <row r="60" customFormat="false" ht="18" hidden="false" customHeight="true" outlineLevel="0" collapsed="false">
      <c r="A60" s="11"/>
      <c r="B60" s="11"/>
      <c r="C60" s="11"/>
      <c r="D60" s="11"/>
      <c r="E60" s="11"/>
      <c r="F60" s="17" t="str">
        <f aca="false">IF(D60="","",D60*E60)</f>
        <v/>
      </c>
      <c r="G60" s="11"/>
      <c r="H60" s="18" t="str">
        <f aca="false">IF(F60="","",F60/Settings!$B$4)</f>
        <v/>
      </c>
      <c r="I60" s="19" t="n">
        <f aca="false">IF(G60="Y",Settings!$B$10,0)</f>
        <v>0</v>
      </c>
      <c r="K60" s="11"/>
    </row>
    <row r="61" customFormat="false" ht="18" hidden="false" customHeight="true" outlineLevel="0" collapsed="false">
      <c r="A61" s="11"/>
      <c r="B61" s="11"/>
      <c r="C61" s="11"/>
      <c r="D61" s="11"/>
      <c r="E61" s="11"/>
      <c r="F61" s="17" t="str">
        <f aca="false">IF(D61="","",D61*E61)</f>
        <v/>
      </c>
      <c r="G61" s="11"/>
      <c r="H61" s="18" t="str">
        <f aca="false">IF(F61="","",F61/Settings!$B$4)</f>
        <v/>
      </c>
      <c r="I61" s="19" t="n">
        <f aca="false">IF(G61="Y",Settings!$B$10,0)</f>
        <v>0</v>
      </c>
      <c r="K61" s="11"/>
    </row>
    <row r="62" customFormat="false" ht="18" hidden="false" customHeight="true" outlineLevel="0" collapsed="false">
      <c r="A62" s="11"/>
      <c r="B62" s="11"/>
      <c r="C62" s="11"/>
      <c r="D62" s="11"/>
      <c r="E62" s="11"/>
      <c r="F62" s="17" t="str">
        <f aca="false">IF(D62="","",D62*E62)</f>
        <v/>
      </c>
      <c r="G62" s="11"/>
      <c r="H62" s="18" t="str">
        <f aca="false">IF(F62="","",F62/Settings!$B$4)</f>
        <v/>
      </c>
      <c r="I62" s="19" t="n">
        <f aca="false">IF(G62="Y",Settings!$B$10,0)</f>
        <v>0</v>
      </c>
      <c r="K62" s="11"/>
    </row>
    <row r="63" customFormat="false" ht="18" hidden="false" customHeight="true" outlineLevel="0" collapsed="false">
      <c r="A63" s="11"/>
      <c r="B63" s="11"/>
      <c r="C63" s="11"/>
      <c r="D63" s="11"/>
      <c r="E63" s="11"/>
      <c r="F63" s="17" t="str">
        <f aca="false">IF(D63="","",D63*E63)</f>
        <v/>
      </c>
      <c r="G63" s="11"/>
      <c r="H63" s="18" t="str">
        <f aca="false">IF(F63="","",F63/Settings!$B$4)</f>
        <v/>
      </c>
      <c r="I63" s="19" t="n">
        <f aca="false">IF(G63="Y",Settings!$B$10,0)</f>
        <v>0</v>
      </c>
      <c r="K63" s="11"/>
    </row>
  </sheetData>
  <mergeCells count="2">
    <mergeCell ref="A1:J1"/>
    <mergeCell ref="A2:J2"/>
  </mergeCells>
  <dataValidations count="2">
    <dataValidation allowBlank="true" error="Please select from the list" errorStyle="stop" errorTitle="Invalid entry" operator="between" showDropDown="false" showErrorMessage="false" showInputMessage="false" sqref="C4:C63" type="list">
      <formula1>"Under 2s,2-year-olds,3 &amp; 4-year-olds"</formula1>
      <formula2>0</formula2>
    </dataValidation>
    <dataValidation allowBlank="true" error="Enter Y or N" errorStyle="stop" operator="between" showDropDown="false" showErrorMessage="false" showInputMessage="false" sqref="G4:G63" type="list">
      <formula1>"Y,N"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78ADD"/>
    <pageSetUpPr fitToPage="false"/>
  </sheetPr>
  <dimension ref="A1:H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3" min="2" style="0" width="14"/>
    <col collapsed="false" customWidth="true" hidden="false" outlineLevel="0" max="5" min="4" style="0" width="16"/>
    <col collapsed="false" customWidth="true" hidden="false" outlineLevel="0" max="6" min="6" style="0" width="12"/>
    <col collapsed="false" customWidth="true" hidden="false" outlineLevel="0" max="8" min="7" style="0" width="18"/>
  </cols>
  <sheetData>
    <row r="1" customFormat="false" ht="27.75" hidden="false" customHeight="true" outlineLevel="0" collapsed="false">
      <c r="A1" s="21" t="s">
        <v>76</v>
      </c>
      <c r="B1" s="21"/>
      <c r="C1" s="21"/>
      <c r="D1" s="21"/>
      <c r="E1" s="21"/>
      <c r="F1" s="21"/>
      <c r="G1" s="21"/>
      <c r="H1" s="21"/>
    </row>
    <row r="2" customFormat="false" ht="15" hidden="false" customHeight="false" outlineLevel="0" collapsed="false">
      <c r="A2" s="8" t="s">
        <v>77</v>
      </c>
      <c r="B2" s="8"/>
      <c r="C2" s="8"/>
      <c r="D2" s="8"/>
      <c r="E2" s="8"/>
      <c r="F2" s="8"/>
      <c r="G2" s="8"/>
      <c r="H2" s="8"/>
    </row>
    <row r="3" customFormat="false" ht="36" hidden="false" customHeight="true" outlineLevel="0" collapsed="false">
      <c r="A3" s="16" t="s">
        <v>78</v>
      </c>
      <c r="B3" s="16" t="s">
        <v>79</v>
      </c>
      <c r="C3" s="16" t="s">
        <v>80</v>
      </c>
      <c r="D3" s="16" t="s">
        <v>81</v>
      </c>
      <c r="E3" s="16" t="s">
        <v>82</v>
      </c>
      <c r="F3" s="16" t="s">
        <v>83</v>
      </c>
      <c r="G3" s="16" t="s">
        <v>84</v>
      </c>
      <c r="H3" s="16" t="s">
        <v>85</v>
      </c>
    </row>
    <row r="4" customFormat="false" ht="21.75" hidden="false" customHeight="true" outlineLevel="0" collapsed="false">
      <c r="A4" s="22" t="s">
        <v>59</v>
      </c>
      <c r="B4" s="17" t="n">
        <f aca="false">COUNTIF(Children!B:B,A4)</f>
        <v>3</v>
      </c>
      <c r="C4" s="23" t="n">
        <f aca="false">SUMIF(Children!B:B,A4,Children!H:H)</f>
        <v>2.6</v>
      </c>
      <c r="D4" s="24" t="n">
        <f aca="false">IF(8&gt;0,C4/8,0)</f>
        <v>0.325</v>
      </c>
      <c r="E4" s="17" t="n">
        <f aca="false">COUNTIFS(Children!B:B,A4,Children!G:G,"Y")</f>
        <v>1</v>
      </c>
      <c r="F4" s="25" t="n">
        <f aca="false">IF(B4&gt;0,E4/B4,0)</f>
        <v>0.333333333333333</v>
      </c>
      <c r="G4" s="26" t="n">
        <f aca="false">SUMIF(Children!B:B,A4,Children!K:K)</f>
        <v>780</v>
      </c>
      <c r="H4" s="26" t="n">
        <f aca="false">IF(B4-E4&gt;0,SUMPRODUCT((Children!B$4:B$63=A4)*(Children!G$4:G$63&lt;&gt;"Y"),Children!K$4:K$63)/(B4-E4),0)</f>
        <v>240</v>
      </c>
    </row>
    <row r="5" customFormat="false" ht="21.75" hidden="false" customHeight="true" outlineLevel="0" collapsed="false">
      <c r="A5" s="22" t="s">
        <v>66</v>
      </c>
      <c r="B5" s="17" t="n">
        <f aca="false">COUNTIF(Children!B:B,A5)</f>
        <v>3</v>
      </c>
      <c r="C5" s="23" t="n">
        <f aca="false">SUMIF(Children!B:B,A5,Children!H:H)</f>
        <v>2.8</v>
      </c>
      <c r="D5" s="24" t="n">
        <f aca="false">IF(12&gt;0,C5/12,0)</f>
        <v>0.233333333333333</v>
      </c>
      <c r="E5" s="17" t="n">
        <f aca="false">COUNTIFS(Children!B:B,A5,Children!G:G,"Y")</f>
        <v>2</v>
      </c>
      <c r="F5" s="25" t="n">
        <f aca="false">IF(B5&gt;0,E5/B5,0)</f>
        <v>0.666666666666667</v>
      </c>
      <c r="G5" s="26" t="n">
        <f aca="false">SUMIF(Children!B:B,A5,Children!K:K)</f>
        <v>672</v>
      </c>
      <c r="H5" s="26" t="n">
        <f aca="false">IF(B5-E5&gt;0,SUMPRODUCT((Children!B$4:B$63=A5)*(Children!G$4:G$63&lt;&gt;"Y"),Children!K$4:K$63)/(B5-E5),0)</f>
        <v>192</v>
      </c>
    </row>
    <row r="6" customFormat="false" ht="21.75" hidden="false" customHeight="true" outlineLevel="0" collapsed="false">
      <c r="A6" s="22" t="s">
        <v>71</v>
      </c>
      <c r="B6" s="17" t="n">
        <f aca="false">COUNTIF(Children!B:B,A6)</f>
        <v>4</v>
      </c>
      <c r="C6" s="23" t="n">
        <f aca="false">SUMIF(Children!B:B,A6,Children!H:H)</f>
        <v>3.2</v>
      </c>
      <c r="D6" s="24" t="n">
        <f aca="false">IF(16&gt;0,C6/16,0)</f>
        <v>0.2</v>
      </c>
      <c r="E6" s="17" t="n">
        <f aca="false">COUNTIFS(Children!B:B,A6,Children!G:G,"Y")</f>
        <v>3</v>
      </c>
      <c r="F6" s="25" t="n">
        <f aca="false">IF(B6&gt;0,E6/B6,0)</f>
        <v>0.75</v>
      </c>
      <c r="G6" s="26" t="n">
        <f aca="false">SUMIF(Children!B:B,A6,Children!K:K)</f>
        <v>200</v>
      </c>
      <c r="H6" s="26" t="n">
        <f aca="false">IF(B6-E6&gt;0,SUMPRODUCT((Children!B$4:B$63=A6)*(Children!G$4:G$63&lt;&gt;"Y"),Children!K$4:K$63)/(B6-E6),0)</f>
        <v>200</v>
      </c>
    </row>
    <row r="7" customFormat="false" ht="21.75" hidden="false" customHeight="true" outlineLevel="0" collapsed="false">
      <c r="A7" s="22" t="s">
        <v>86</v>
      </c>
      <c r="B7" s="17" t="n">
        <f aca="false">COUNTIF(Children!B:B,A7)</f>
        <v>0</v>
      </c>
      <c r="C7" s="23" t="n">
        <f aca="false">SUMIF(Children!B:B,A7,Children!H:H)</f>
        <v>0</v>
      </c>
      <c r="D7" s="24" t="n">
        <f aca="false">IF(10&gt;0,C7/10,0)</f>
        <v>0</v>
      </c>
      <c r="E7" s="17" t="n">
        <f aca="false">COUNTIFS(Children!B:B,A7,Children!G:G,"Y")</f>
        <v>0</v>
      </c>
      <c r="F7" s="25" t="n">
        <f aca="false">IF(B7&gt;0,E7/B7,0)</f>
        <v>0</v>
      </c>
      <c r="G7" s="26" t="n">
        <f aca="false">SUMIF(Children!B:B,A7,Children!K:K)</f>
        <v>0</v>
      </c>
      <c r="H7" s="26" t="n">
        <f aca="false">IF(B7-E7&gt;0,SUMPRODUCT((Children!B$4:B$63=A7)*(Children!G$4:G$63&lt;&gt;"Y"),Children!K$4:K$63)/(B7-E7),0)</f>
        <v>0</v>
      </c>
    </row>
    <row r="8" customFormat="false" ht="15" hidden="false" customHeight="false" outlineLevel="0" collapsed="false">
      <c r="A8" s="27" t="s">
        <v>87</v>
      </c>
      <c r="B8" s="28" t="n">
        <f aca="false">SUM(B4:B7)</f>
        <v>10</v>
      </c>
      <c r="C8" s="29" t="n">
        <f aca="false">SUM(C4:C7)</f>
        <v>8.6</v>
      </c>
      <c r="E8" s="28" t="n">
        <f aca="false">SUM(E4:E7)</f>
        <v>6</v>
      </c>
      <c r="G8" s="30" t="n">
        <f aca="false">SUM(G4:G7)</f>
        <v>1652</v>
      </c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2026-05-30T11:05:10Z</dcterms:created>
  <dc:creator>openpyxl</dc:creator>
  <dc:description/>
  <dc:language>en-US</dc:language>
  <cp:lastModifiedBy/>
  <dcterms:modified xsi:type="dcterms:W3CDTF">2026-05-30T11:05:10Z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